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" sheetId="1" r:id="rId4"/>
    <sheet name="Channel split" sheetId="2" r:id="rId5"/>
    <sheet name="Monthly plan" sheetId="3" r:id="rId6"/>
    <sheet name="Source tracking" sheetId="4" r:id="rId7"/>
    <sheet name="How to us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<sst xmlns="http://schemas.openxmlformats.org/spreadsheetml/2006/main" uniqueCount="81">
  <si>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Line</t>
  </si>
  <si>
    <t>Your number</t>
  </si>
  <si>
    <t>How to fill it in</t>
  </si>
  <si>
    <t>New units you plan to sell per month</t>
  </si>
  <si>
    <t>Your monthly goal for retail new deliveries. Enter 0 if you sell only used.</t>
  </si>
  <si>
    <t>Used units you plan to sell per month</t>
  </si>
  <si>
    <t>Retail used units only. Leave wholesale units out.</t>
  </si>
  <si>
    <t>Marketing spend per new unit (dollars)</t>
  </si>
  <si>
    <t>Every cost included: media, agency fees, creative, tracking, landing pages, lead programs and listings. Placeholder value.</t>
  </si>
  <si>
    <t>Marketing spend per used unit (dollars)</t>
  </si>
  <si>
    <t>Same rule as new units. Placeholder value.</t>
  </si>
  <si>
    <t>Share for digital and lead generation (percent)</t>
  </si>
  <si>
    <t>Digital ads, lead programs, listings and marketplaces, and texting, email and voicemail campaigns.</t>
  </si>
  <si>
    <t>Total units per month</t>
  </si>
  <si>
    <t>Calculated</t>
  </si>
  <si>
    <t>Monthly marketing budget (dollars)</t>
  </si>
  <si>
    <t>Yearly marketing budget (dollars)</t>
  </si>
  <si>
    <t>Budget per unit sold (dollars)</t>
  </si>
  <si>
    <t>Calculated. Compare it with your actual cost per sold unit each month.</t>
  </si>
  <si>
    <t>Digital and lead generation (dollars a month)</t>
  </si>
  <si>
    <t>Traditional media, events and print (dollars a month)</t>
  </si>
  <si>
    <t>Test reserve, about a tenth (dollars a month)</t>
  </si>
  <si>
    <t>Calculated. Money for one new source at a time.</t>
  </si>
  <si>
    <t>Channel</t>
  </si>
  <si>
    <t>Share of digital (percent)</t>
  </si>
  <si>
    <t>Dollars a month</t>
  </si>
  <si>
    <t>Notes</t>
  </si>
  <si>
    <t>Digital ads and lead generation</t>
  </si>
  <si>
    <t>Paid search, paid social and lead programs</t>
  </si>
  <si>
    <t>Inventory listings and marketplaces</t>
  </si>
  <si>
    <t>Listing sites and marketplaces</t>
  </si>
  <si>
    <t>Texting, email and voicemail campaigns</t>
  </si>
  <si>
    <t>Campaigns to your own customer list</t>
  </si>
  <si>
    <t>Traditional media, events and print</t>
  </si>
  <si>
    <t>Radio, TV, print, direct mail, outdoor and events</t>
  </si>
  <si>
    <t>Total</t>
  </si>
  <si>
    <t>The three digital shares should add up to 100</t>
  </si>
  <si>
    <t>Month</t>
  </si>
  <si>
    <t>Target new units</t>
  </si>
  <si>
    <t>Target used units</t>
  </si>
  <si>
    <t>Budget (dollars)</t>
  </si>
  <si>
    <t>Actual spend (dollars)</t>
  </si>
  <si>
    <t>Units sold</t>
  </si>
  <si>
    <t>Cost per sold unit (dollars)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</si>
  <si>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</si>
  <si>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</si>
  <si>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</si>
  <si>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</si>
  <si>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</si>
  <si>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</si>
  <si>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</si>
  <si>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</si>
  <si>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</si>
  <si>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</si>
  <si>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</si>
  <si>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</si>
  <si>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Source</t>
  </si>
  <si>
    <t>Monthly spend, all in (dollars)</t>
  </si>
  <si>
    <t>Leads</t>
  </si>
  <si>
    <t>Appointments set</t>
  </si>
  <si>
    <t>Cost per lead (dollars)</t>
  </si>
  <si>
    <t>Keep, cut, add or fix</t>
  </si>
  <si>
    <t>Lead program</t>
  </si>
  <si>
    <t>Paid search</t>
  </si>
  <si>
    <t>Paid social</t>
  </si>
  <si>
    <t>Listings and marketplaces</t>
  </si>
  <si>
    <t>Website and landing pages</t>
  </si>
  <si>
    <t>Texting and email campaigns</t>
  </si>
  <si>
    <t>Voicemail drops</t>
  </si>
  <si>
    <t>Direct mail</t>
  </si>
  <si>
    <t>Events</t>
  </si>
  <si>
    <t>Referrals</t>
  </si>
  <si>
    <t>Other</t>
  </si>
  <si>
    <t>Step</t>
  </si>
  <si>
    <t>What to do</t>
  </si>
  <si>
    <t>Enter your units, spend per unit and digital share in column B of the Budget tab. The starting values are placeholders, not benchmarks.</t>
  </si>
  <si>
    <t>Read the monthly budget, yearly budget, budget per unit sold and test reserve on the Budget tab.</t>
  </si>
  <si>
    <t>Change the shares on the Channel split tab to match your own results. The three digital shares should add up to 100.</t>
  </si>
  <si>
    <t>At the end of each month, enter actual spend and units sold on the Monthly plan tab.</t>
  </si>
  <si>
    <t>Enter spend, leads, appointments and units sold for each source on the Source tracking tab.</t>
  </si>
  <si>
    <t>Move budget toward the sources with the lowest cost per sold unit. Judge a new source only after a full buying cycle, often 60 to 90 days.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</si>
</sst>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pane ySplit="1" topLeftCell="A2" activePane="bottomLeft" state="frozen"/>
      <selection pane="bottomLeft" activeCell="A1" sqref="A1:C13"/>
    </sheetView>
  </sheetViews>
  <sheetFormatPr defaultRowHeight="14.4" outlineLevelRow="0" outlineLevelCol="0"/>
  <cols>
    <col min="1" max="1" width="50" customWidth="true" style="0"/>
    <col min="2" max="2" width="16" customWidth="true" style="0"/>
    <col min="3" max="3" width="7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40</v>
      </c>
      <c r="C2" s="2" t="s">
        <v>4</v>
      </c>
    </row>
    <row r="3" spans="1:3">
      <c r="A3" s="2" t="s">
        <v>5</v>
      </c>
      <c r="B3" s="2">
        <v>60</v>
      </c>
      <c r="C3" s="2" t="s">
        <v>6</v>
      </c>
    </row>
    <row r="4" spans="1:3">
      <c r="A4" s="2" t="s">
        <v>7</v>
      </c>
      <c r="B4" s="2">
        <v>600</v>
      </c>
      <c r="C4" s="2" t="s">
        <v>8</v>
      </c>
    </row>
    <row r="5" spans="1:3">
      <c r="A5" s="2" t="s">
        <v>9</v>
      </c>
      <c r="B5" s="2">
        <v>450</v>
      </c>
      <c r="C5" s="2" t="s">
        <v>10</v>
      </c>
    </row>
    <row r="6" spans="1:3">
      <c r="A6" s="2" t="s">
        <v>11</v>
      </c>
      <c r="B6" s="2">
        <v>70</v>
      </c>
      <c r="C6" s="2" t="s">
        <v>12</v>
      </c>
    </row>
    <row r="7" spans="1:3">
      <c r="A7" s="2" t="s">
        <v>13</v>
      </c>
      <c r="B7" s="2">
        <f>B2+B3</f>
        <v>100</v>
      </c>
      <c r="C7" s="2" t="s">
        <v>14</v>
      </c>
    </row>
    <row r="8" spans="1:3">
      <c r="A8" s="2" t="s">
        <v>15</v>
      </c>
      <c r="B8" s="2">
        <f>B2*B4+B3*B5</f>
        <v>51000</v>
      </c>
      <c r="C8" s="2" t="s">
        <v>14</v>
      </c>
    </row>
    <row r="9" spans="1:3">
      <c r="A9" s="2" t="s">
        <v>16</v>
      </c>
      <c r="B9" s="2">
        <f>B8*12</f>
        <v>612000</v>
      </c>
      <c r="C9" s="2" t="s">
        <v>14</v>
      </c>
    </row>
    <row r="10" spans="1:3">
      <c r="A10" s="2" t="s">
        <v>17</v>
      </c>
      <c r="B10" s="2">
        <f>IF(B7=0,0,ROUND(B8/B7,0))</f>
        <v>510</v>
      </c>
      <c r="C10" s="2" t="s">
        <v>18</v>
      </c>
    </row>
    <row r="11" spans="1:3">
      <c r="A11" s="2" t="s">
        <v>19</v>
      </c>
      <c r="B11" s="2">
        <f>ROUND(B8*B6/100,0)</f>
        <v>35700</v>
      </c>
      <c r="C11" s="2" t="s">
        <v>14</v>
      </c>
    </row>
    <row r="12" spans="1:3">
      <c r="A12" s="2" t="s">
        <v>20</v>
      </c>
      <c r="B12" s="2">
        <f>B8-B11</f>
        <v>15300</v>
      </c>
      <c r="C12" s="2" t="s">
        <v>14</v>
      </c>
    </row>
    <row r="13" spans="1:3">
      <c r="A13" s="2" t="s">
        <v>21</v>
      </c>
      <c r="B13" s="2">
        <f>ROUND(B8*0.1,0)</f>
        <v>5100</v>
      </c>
      <c r="C13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pane ySplit="1" topLeftCell="A2" activePane="bottomLeft" state="frozen"/>
      <selection pane="bottomLeft" activeCell="A1" sqref="A1:D6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6" customWidth="true" style="0"/>
    <col min="4" max="4" width="54" customWidth="true" style="0"/>
  </cols>
  <sheetData>
    <row r="1" spans="1:4">
      <c r="A1" s="1" t="s">
        <v>23</v>
      </c>
      <c r="B1" s="1" t="s">
        <v>24</v>
      </c>
      <c r="C1" s="1" t="s">
        <v>25</v>
      </c>
      <c r="D1" s="1" t="s">
        <v>26</v>
      </c>
    </row>
    <row r="2" spans="1:4">
      <c r="A2" s="2" t="s">
        <v>27</v>
      </c>
      <c r="B2" s="2">
        <v>60</v>
      </c>
      <c r="C2" s="2">
        <f>ROUND(Budget!B11*B2/100,0)</f>
        <v>21420</v>
      </c>
      <c r="D2" s="2" t="s">
        <v>28</v>
      </c>
    </row>
    <row r="3" spans="1:4">
      <c r="A3" s="2" t="s">
        <v>29</v>
      </c>
      <c r="B3" s="2">
        <v>25</v>
      </c>
      <c r="C3" s="2">
        <f>ROUND(Budget!B11*B3/100,0)</f>
        <v>8925</v>
      </c>
      <c r="D3" s="2" t="s">
        <v>30</v>
      </c>
    </row>
    <row r="4" spans="1:4">
      <c r="A4" s="2" t="s">
        <v>31</v>
      </c>
      <c r="B4" s="2">
        <v>15</v>
      </c>
      <c r="C4" s="2">
        <f>ROUND(Budget!B11*B4/100,0)</f>
        <v>5355</v>
      </c>
      <c r="D4" s="2" t="s">
        <v>32</v>
      </c>
    </row>
    <row r="5" spans="1:4">
      <c r="A5" s="2" t="s">
        <v>33</v>
      </c>
      <c r="B5" s="2"/>
      <c r="C5" s="2">
        <f>Budget!B12</f>
        <v>15300</v>
      </c>
      <c r="D5" s="2" t="s">
        <v>34</v>
      </c>
    </row>
    <row r="6" spans="1:4">
      <c r="A6" s="2" t="s">
        <v>35</v>
      </c>
      <c r="B6" s="2">
        <f>B2+B3+B4</f>
        <v>100</v>
      </c>
      <c r="C6" s="2">
        <f>SUM(C2:C5)</f>
        <v>51000</v>
      </c>
      <c r="D6" s="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pane ySplit="1" topLeftCell="A2" activePane="bottomLeft" state="frozen"/>
      <selection pane="bottomLeft" activeCell="A1" sqref="A1:H14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  <col min="6" max="6" width="12" customWidth="true" style="0"/>
    <col min="7" max="7" width="20" customWidth="true" style="0"/>
    <col min="8" max="8" width="34" customWidth="true" style="0"/>
  </cols>
  <sheetData>
    <row r="1" spans="1:8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26</v>
      </c>
    </row>
    <row r="2" spans="1:8">
      <c r="A2" s="2" t="s">
        <v>44</v>
      </c>
      <c r="B2" s="2">
        <f>Budget!$B$2</f>
        <v>40</v>
      </c>
      <c r="C2" s="2">
        <f>Budget!$B$3</f>
        <v>60</v>
      </c>
      <c r="D2" s="2">
        <f>ROUND(B2*Budget!$B$4+C2*Budget!$B$5,0)</f>
        <v>51000</v>
      </c>
      <c r="E2" s="2"/>
      <c r="F2" s="2"/>
      <c r="G2" s="2" t="str">
        <f>IF(F2&gt;0,ROUND(E2/F2,0),"")</f>
        <v/>
      </c>
      <c r="H2" s="2"/>
    </row>
    <row r="3" spans="1:8">
      <c r="A3" s="2" t="s">
        <v>45</v>
      </c>
      <c r="B3" s="2">
        <f>Budget!$B$2</f>
        <v>40</v>
      </c>
      <c r="C3" s="2">
        <f>Budget!$B$3</f>
        <v>60</v>
      </c>
      <c r="D3" s="2">
        <f>ROUND(B3*Budget!$B$4+C3*Budget!$B$5,0)</f>
        <v>51000</v>
      </c>
      <c r="E3" s="2"/>
      <c r="F3" s="2"/>
      <c r="G3" s="2" t="str">
        <f>IF(F3&gt;0,ROUND(E3/F3,0),"")</f>
        <v/>
      </c>
      <c r="H3" s="2"/>
    </row>
    <row r="4" spans="1:8">
      <c r="A4" s="2" t="s">
        <v>46</v>
      </c>
      <c r="B4" s="2">
        <f>Budget!$B$2</f>
        <v>40</v>
      </c>
      <c r="C4" s="2">
        <f>Budget!$B$3</f>
        <v>60</v>
      </c>
      <c r="D4" s="2">
        <f>ROUND(B4*Budget!$B$4+C4*Budget!$B$5,0)</f>
        <v>51000</v>
      </c>
      <c r="E4" s="2"/>
      <c r="F4" s="2"/>
      <c r="G4" s="2" t="str">
        <f>IF(F4&gt;0,ROUND(E4/F4,0),"")</f>
        <v/>
      </c>
      <c r="H4" s="2"/>
    </row>
    <row r="5" spans="1:8">
      <c r="A5" s="2" t="s">
        <v>47</v>
      </c>
      <c r="B5" s="2">
        <f>Budget!$B$2</f>
        <v>40</v>
      </c>
      <c r="C5" s="2">
        <f>Budget!$B$3</f>
        <v>60</v>
      </c>
      <c r="D5" s="2">
        <f>ROUND(B5*Budget!$B$4+C5*Budget!$B$5,0)</f>
        <v>51000</v>
      </c>
      <c r="E5" s="2"/>
      <c r="F5" s="2"/>
      <c r="G5" s="2" t="str">
        <f>IF(F5&gt;0,ROUND(E5/F5,0),"")</f>
        <v/>
      </c>
      <c r="H5" s="2"/>
    </row>
    <row r="6" spans="1:8">
      <c r="A6" s="2" t="s">
        <v>48</v>
      </c>
      <c r="B6" s="2">
        <f>Budget!$B$2</f>
        <v>40</v>
      </c>
      <c r="C6" s="2">
        <f>Budget!$B$3</f>
        <v>60</v>
      </c>
      <c r="D6" s="2">
        <f>ROUND(B6*Budget!$B$4+C6*Budget!$B$5,0)</f>
        <v>51000</v>
      </c>
      <c r="E6" s="2"/>
      <c r="F6" s="2"/>
      <c r="G6" s="2" t="str">
        <f>IF(F6&gt;0,ROUND(E6/F6,0),"")</f>
        <v/>
      </c>
      <c r="H6" s="2"/>
    </row>
    <row r="7" spans="1:8">
      <c r="A7" s="2" t="s">
        <v>49</v>
      </c>
      <c r="B7" s="2">
        <f>Budget!$B$2</f>
        <v>40</v>
      </c>
      <c r="C7" s="2">
        <f>Budget!$B$3</f>
        <v>60</v>
      </c>
      <c r="D7" s="2">
        <f>ROUND(B7*Budget!$B$4+C7*Budget!$B$5,0)</f>
        <v>51000</v>
      </c>
      <c r="E7" s="2"/>
      <c r="F7" s="2"/>
      <c r="G7" s="2" t="str">
        <f>IF(F7&gt;0,ROUND(E7/F7,0),"")</f>
        <v/>
      </c>
      <c r="H7" s="2"/>
    </row>
    <row r="8" spans="1:8">
      <c r="A8" s="2" t="s">
        <v>50</v>
      </c>
      <c r="B8" s="2">
        <f>Budget!$B$2</f>
        <v>40</v>
      </c>
      <c r="C8" s="2">
        <f>Budget!$B$3</f>
        <v>60</v>
      </c>
      <c r="D8" s="2">
        <f>ROUND(B8*Budget!$B$4+C8*Budget!$B$5,0)</f>
        <v>51000</v>
      </c>
      <c r="E8" s="2"/>
      <c r="F8" s="2"/>
      <c r="G8" s="2" t="str">
        <f>IF(F8&gt;0,ROUND(E8/F8,0),"")</f>
        <v/>
      </c>
      <c r="H8" s="2"/>
    </row>
    <row r="9" spans="1:8">
      <c r="A9" s="2" t="s">
        <v>51</v>
      </c>
      <c r="B9" s="2">
        <f>Budget!$B$2</f>
        <v>40</v>
      </c>
      <c r="C9" s="2">
        <f>Budget!$B$3</f>
        <v>60</v>
      </c>
      <c r="D9" s="2">
        <f>ROUND(B9*Budget!$B$4+C9*Budget!$B$5,0)</f>
        <v>51000</v>
      </c>
      <c r="E9" s="2"/>
      <c r="F9" s="2"/>
      <c r="G9" s="2" t="str">
        <f>IF(F9&gt;0,ROUND(E9/F9,0),"")</f>
        <v/>
      </c>
      <c r="H9" s="2"/>
    </row>
    <row r="10" spans="1:8">
      <c r="A10" s="2" t="s">
        <v>52</v>
      </c>
      <c r="B10" s="2">
        <f>Budget!$B$2</f>
        <v>40</v>
      </c>
      <c r="C10" s="2">
        <f>Budget!$B$3</f>
        <v>60</v>
      </c>
      <c r="D10" s="2">
        <f>ROUND(B10*Budget!$B$4+C10*Budget!$B$5,0)</f>
        <v>51000</v>
      </c>
      <c r="E10" s="2"/>
      <c r="F10" s="2"/>
      <c r="G10" s="2" t="str">
        <f>IF(F10&gt;0,ROUND(E10/F10,0),"")</f>
        <v/>
      </c>
      <c r="H10" s="2"/>
    </row>
    <row r="11" spans="1:8">
      <c r="A11" s="2" t="s">
        <v>53</v>
      </c>
      <c r="B11" s="2">
        <f>Budget!$B$2</f>
        <v>40</v>
      </c>
      <c r="C11" s="2">
        <f>Budget!$B$3</f>
        <v>60</v>
      </c>
      <c r="D11" s="2">
        <f>ROUND(B11*Budget!$B$4+C11*Budget!$B$5,0)</f>
        <v>51000</v>
      </c>
      <c r="E11" s="2"/>
      <c r="F11" s="2"/>
      <c r="G11" s="2" t="str">
        <f>IF(F11&gt;0,ROUND(E11/F11,0),"")</f>
        <v/>
      </c>
      <c r="H11" s="2"/>
    </row>
    <row r="12" spans="1:8">
      <c r="A12" s="2" t="s">
        <v>54</v>
      </c>
      <c r="B12" s="2">
        <f>Budget!$B$2</f>
        <v>40</v>
      </c>
      <c r="C12" s="2">
        <f>Budget!$B$3</f>
        <v>60</v>
      </c>
      <c r="D12" s="2">
        <f>ROUND(B12*Budget!$B$4+C12*Budget!$B$5,0)</f>
        <v>51000</v>
      </c>
      <c r="E12" s="2"/>
      <c r="F12" s="2"/>
      <c r="G12" s="2" t="str">
        <f>IF(F12&gt;0,ROUND(E12/F12,0),"")</f>
        <v/>
      </c>
      <c r="H12" s="2"/>
    </row>
    <row r="13" spans="1:8">
      <c r="A13" s="2" t="s">
        <v>55</v>
      </c>
      <c r="B13" s="2">
        <f>Budget!$B$2</f>
        <v>40</v>
      </c>
      <c r="C13" s="2">
        <f>Budget!$B$3</f>
        <v>60</v>
      </c>
      <c r="D13" s="2">
        <f>ROUND(B13*Budget!$B$4+C13*Budget!$B$5,0)</f>
        <v>51000</v>
      </c>
      <c r="E13" s="2"/>
      <c r="F13" s="2"/>
      <c r="G13" s="2" t="str">
        <f>IF(F13&gt;0,ROUND(E13/F13,0),"")</f>
        <v/>
      </c>
      <c r="H13" s="2"/>
    </row>
    <row r="14" spans="1:8">
      <c r="A14" s="2" t="s">
        <v>35</v>
      </c>
      <c r="B14" s="2">
        <f>SUM(B2:B13)</f>
        <v>480</v>
      </c>
      <c r="C14" s="2">
        <f>SUM(C2:C13)</f>
        <v>720</v>
      </c>
      <c r="D14" s="2">
        <f>SUM(D2:D13)</f>
        <v>612000</v>
      </c>
      <c r="E14" s="2">
        <f>SUM(E2:E13)</f>
        <v>0</v>
      </c>
      <c r="F14" s="2">
        <f>SUM(F2:F13)</f>
        <v>0</v>
      </c>
      <c r="G14" s="2" t="str">
        <f>IF(F14&gt;0,ROUND(E14/F14,0),"")</f>
        <v/>
      </c>
      <c r="H1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pane ySplit="1" topLeftCell="A2" activePane="bottomLeft" state="frozen"/>
      <selection pane="bottomLeft" activeCell="A1" sqref="A1:H1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10" customWidth="true" style="0"/>
    <col min="4" max="4" width="16" customWidth="true" style="0"/>
    <col min="5" max="5" width="12" customWidth="true" style="0"/>
    <col min="6" max="6" width="18" customWidth="true" style="0"/>
    <col min="7" max="7" width="20" customWidth="true" style="0"/>
    <col min="8" max="8" width="22" customWidth="true" style="0"/>
  </cols>
  <sheetData>
    <row r="1" spans="1:8">
      <c r="A1" s="1" t="s">
        <v>56</v>
      </c>
      <c r="B1" s="1" t="s">
        <v>57</v>
      </c>
      <c r="C1" s="1" t="s">
        <v>58</v>
      </c>
      <c r="D1" s="1" t="s">
        <v>59</v>
      </c>
      <c r="E1" s="1" t="s">
        <v>42</v>
      </c>
      <c r="F1" s="1" t="s">
        <v>60</v>
      </c>
      <c r="G1" s="1" t="s">
        <v>43</v>
      </c>
      <c r="H1" s="1" t="s">
        <v>61</v>
      </c>
    </row>
    <row r="2" spans="1:8">
      <c r="A2" s="2" t="s">
        <v>62</v>
      </c>
      <c r="B2" s="2"/>
      <c r="C2" s="2"/>
      <c r="D2" s="2"/>
      <c r="E2" s="2"/>
      <c r="F2" s="2" t="str">
        <f>IF(C2&gt;0,ROUND(B2/C2,0),"")</f>
        <v/>
      </c>
      <c r="G2" s="2" t="str">
        <f>IF(E2&gt;0,ROUND(B2/E2,0),"")</f>
        <v/>
      </c>
      <c r="H2" s="2"/>
    </row>
    <row r="3" spans="1:8">
      <c r="A3" s="2" t="s">
        <v>63</v>
      </c>
      <c r="B3" s="2"/>
      <c r="C3" s="2"/>
      <c r="D3" s="2"/>
      <c r="E3" s="2"/>
      <c r="F3" s="2" t="str">
        <f>IF(C3&gt;0,ROUND(B3/C3,0),"")</f>
        <v/>
      </c>
      <c r="G3" s="2" t="str">
        <f>IF(E3&gt;0,ROUND(B3/E3,0),"")</f>
        <v/>
      </c>
      <c r="H3" s="2"/>
    </row>
    <row r="4" spans="1:8">
      <c r="A4" s="2" t="s">
        <v>64</v>
      </c>
      <c r="B4" s="2"/>
      <c r="C4" s="2"/>
      <c r="D4" s="2"/>
      <c r="E4" s="2"/>
      <c r="F4" s="2" t="str">
        <f>IF(C4&gt;0,ROUND(B4/C4,0),"")</f>
        <v/>
      </c>
      <c r="G4" s="2" t="str">
        <f>IF(E4&gt;0,ROUND(B4/E4,0),"")</f>
        <v/>
      </c>
      <c r="H4" s="2"/>
    </row>
    <row r="5" spans="1:8">
      <c r="A5" s="2" t="s">
        <v>65</v>
      </c>
      <c r="B5" s="2"/>
      <c r="C5" s="2"/>
      <c r="D5" s="2"/>
      <c r="E5" s="2"/>
      <c r="F5" s="2" t="str">
        <f>IF(C5&gt;0,ROUND(B5/C5,0),"")</f>
        <v/>
      </c>
      <c r="G5" s="2" t="str">
        <f>IF(E5&gt;0,ROUND(B5/E5,0),"")</f>
        <v/>
      </c>
      <c r="H5" s="2"/>
    </row>
    <row r="6" spans="1:8">
      <c r="A6" s="2" t="s">
        <v>66</v>
      </c>
      <c r="B6" s="2"/>
      <c r="C6" s="2"/>
      <c r="D6" s="2"/>
      <c r="E6" s="2"/>
      <c r="F6" s="2" t="str">
        <f>IF(C6&gt;0,ROUND(B6/C6,0),"")</f>
        <v/>
      </c>
      <c r="G6" s="2" t="str">
        <f>IF(E6&gt;0,ROUND(B6/E6,0),"")</f>
        <v/>
      </c>
      <c r="H6" s="2"/>
    </row>
    <row r="7" spans="1:8">
      <c r="A7" s="2" t="s">
        <v>67</v>
      </c>
      <c r="B7" s="2"/>
      <c r="C7" s="2"/>
      <c r="D7" s="2"/>
      <c r="E7" s="2"/>
      <c r="F7" s="2" t="str">
        <f>IF(C7&gt;0,ROUND(B7/C7,0),"")</f>
        <v/>
      </c>
      <c r="G7" s="2" t="str">
        <f>IF(E7&gt;0,ROUND(B7/E7,0),"")</f>
        <v/>
      </c>
      <c r="H7" s="2"/>
    </row>
    <row r="8" spans="1:8">
      <c r="A8" s="2" t="s">
        <v>68</v>
      </c>
      <c r="B8" s="2"/>
      <c r="C8" s="2"/>
      <c r="D8" s="2"/>
      <c r="E8" s="2"/>
      <c r="F8" s="2" t="str">
        <f>IF(C8&gt;0,ROUND(B8/C8,0),"")</f>
        <v/>
      </c>
      <c r="G8" s="2" t="str">
        <f>IF(E8&gt;0,ROUND(B8/E8,0),"")</f>
        <v/>
      </c>
      <c r="H8" s="2"/>
    </row>
    <row r="9" spans="1:8">
      <c r="A9" s="2" t="s">
        <v>69</v>
      </c>
      <c r="B9" s="2"/>
      <c r="C9" s="2"/>
      <c r="D9" s="2"/>
      <c r="E9" s="2"/>
      <c r="F9" s="2" t="str">
        <f>IF(C9&gt;0,ROUND(B9/C9,0),"")</f>
        <v/>
      </c>
      <c r="G9" s="2" t="str">
        <f>IF(E9&gt;0,ROUND(B9/E9,0),"")</f>
        <v/>
      </c>
      <c r="H9" s="2"/>
    </row>
    <row r="10" spans="1:8">
      <c r="A10" s="2" t="s">
        <v>70</v>
      </c>
      <c r="B10" s="2"/>
      <c r="C10" s="2"/>
      <c r="D10" s="2"/>
      <c r="E10" s="2"/>
      <c r="F10" s="2" t="str">
        <f>IF(C10&gt;0,ROUND(B10/C10,0),"")</f>
        <v/>
      </c>
      <c r="G10" s="2" t="str">
        <f>IF(E10&gt;0,ROUND(B10/E10,0),"")</f>
        <v/>
      </c>
      <c r="H10" s="2"/>
    </row>
    <row r="11" spans="1:8">
      <c r="A11" s="2" t="s">
        <v>71</v>
      </c>
      <c r="B11" s="2"/>
      <c r="C11" s="2"/>
      <c r="D11" s="2"/>
      <c r="E11" s="2"/>
      <c r="F11" s="2" t="str">
        <f>IF(C11&gt;0,ROUND(B11/C11,0),"")</f>
        <v/>
      </c>
      <c r="G11" s="2" t="str">
        <f>IF(E11&gt;0,ROUND(B11/E11,0),"")</f>
        <v/>
      </c>
      <c r="H11" s="2"/>
    </row>
    <row r="12" spans="1:8">
      <c r="A12" s="2" t="s">
        <v>72</v>
      </c>
      <c r="B12" s="2"/>
      <c r="C12" s="2"/>
      <c r="D12" s="2"/>
      <c r="E12" s="2"/>
      <c r="F12" s="2" t="str">
        <f>IF(C12&gt;0,ROUND(B12/C12,0),"")</f>
        <v/>
      </c>
      <c r="G12" s="2" t="str">
        <f>IF(E12&gt;0,ROUND(B12/E12,0),"")</f>
        <v/>
      </c>
      <c r="H12" s="2"/>
    </row>
    <row r="13" spans="1:8">
      <c r="A13" s="2" t="s">
        <v>35</v>
      </c>
      <c r="B13" s="2">
        <f>SUM(B2:B12)</f>
        <v>0</v>
      </c>
      <c r="C13" s="2">
        <f>SUM(C2:C12)</f>
        <v>0</v>
      </c>
      <c r="D13" s="2">
        <f>SUM(D2:D12)</f>
        <v>0</v>
      </c>
      <c r="E13" s="2">
        <f>SUM(E2:E12)</f>
        <v>0</v>
      </c>
      <c r="F13" s="2" t="str">
        <f>IF(C13&gt;0,ROUND(B13/C13,0),"")</f>
        <v/>
      </c>
      <c r="G13" s="2" t="str">
        <f>IF(E13&gt;0,ROUND(B13/E13,0),"")</f>
        <v/>
      </c>
      <c r="H1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pane ySplit="1" topLeftCell="A2" activePane="bottomLeft" state="frozen"/>
      <selection pane="bottomLeft" activeCell="A1" sqref="A1:B7"/>
    </sheetView>
  </sheetViews>
  <sheetFormatPr defaultRowHeight="14.4" outlineLevelRow="0" outlineLevelCol="0"/>
  <cols>
    <col min="1" max="1" width="8" customWidth="true" style="0"/>
    <col min="2" max="2" width="100" customWidth="true" style="0"/>
  </cols>
  <sheetData>
    <row r="1" spans="1:2">
      <c r="A1" s="1" t="s">
        <v>73</v>
      </c>
      <c r="B1" s="1" t="s">
        <v>74</v>
      </c>
    </row>
    <row r="2" spans="1:2">
      <c r="A2" s="2">
        <v>1</v>
      </c>
      <c r="B2" s="2" t="s">
        <v>75</v>
      </c>
    </row>
    <row r="3" spans="1:2">
      <c r="A3" s="2">
        <v>2</v>
      </c>
      <c r="B3" s="2" t="s">
        <v>76</v>
      </c>
    </row>
    <row r="4" spans="1:2">
      <c r="A4" s="2">
        <v>3</v>
      </c>
      <c r="B4" s="2" t="s">
        <v>77</v>
      </c>
    </row>
    <row r="5" spans="1:2">
      <c r="A5" s="2">
        <v>4</v>
      </c>
      <c r="B5" s="2" t="s">
        <v>78</v>
      </c>
    </row>
    <row r="6" spans="1:2">
      <c r="A6" s="2">
        <v>5</v>
      </c>
      <c r="B6" s="2" t="s">
        <v>79</v>
      </c>
    </row>
    <row r="7" spans="1:2">
      <c r="A7" s="2">
        <v>6</v>
      </c>
      <c r="B7" s="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Channel split</vt:lpstr>
      <vt:lpstr>Monthly plan</vt:lpstr>
      <vt:lpstr>Source tracking</vt:lpstr>
      <vt:lpstr>How to use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Dealership Marketing Budget Template</dc:title>
  <dc:description>LeadLocate free template, leadlocate.com/sales-leads</dc:description>
  <dc:subject>Dealership Marketing Budget Template</dc:subject>
  <cp:keywords/>
  <cp:category/>
</cp:coreProperties>
</file>